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b\Desktop\Sweetwater Trolling\Files\"/>
    </mc:Choice>
  </mc:AlternateContent>
  <xr:revisionPtr revIDLastSave="0" documentId="8_{A68725F3-85DC-4849-BF0D-5733327519C2}" xr6:coauthVersionLast="45" xr6:coauthVersionMax="45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J35" i="1" s="1"/>
  <c r="I19" i="1"/>
  <c r="J33" i="1" s="1"/>
  <c r="J40" i="1" s="1"/>
  <c r="I21" i="1"/>
  <c r="I23" i="1"/>
  <c r="J37" i="1" s="1"/>
</calcChain>
</file>

<file path=xl/sharedStrings.xml><?xml version="1.0" encoding="utf-8"?>
<sst xmlns="http://schemas.openxmlformats.org/spreadsheetml/2006/main" count="90" uniqueCount="68">
  <si>
    <t>inch</t>
  </si>
  <si>
    <t>yds</t>
  </si>
  <si>
    <t>Nominal Line Diameters</t>
  </si>
  <si>
    <t>Line</t>
  </si>
  <si>
    <t>Dia.</t>
  </si>
  <si>
    <t>REEL DATA</t>
  </si>
  <si>
    <t>LINE DATA</t>
  </si>
  <si>
    <t>Backing</t>
  </si>
  <si>
    <t>Core</t>
  </si>
  <si>
    <t>Leader</t>
  </si>
  <si>
    <t>Manufacturer</t>
  </si>
  <si>
    <t>lb test</t>
  </si>
  <si>
    <t>Diameter</t>
  </si>
  <si>
    <t>Berk. Big Game</t>
  </si>
  <si>
    <t>Ande Mono</t>
  </si>
  <si>
    <t>Opti Copper</t>
  </si>
  <si>
    <t>Howi Copper</t>
  </si>
  <si>
    <t>Magibraid Dacron</t>
  </si>
  <si>
    <t>Power Pro</t>
  </si>
  <si>
    <t>Magibraid Leadcore</t>
  </si>
  <si>
    <t>ADVERTISED</t>
  </si>
  <si>
    <t>PROPOSED</t>
  </si>
  <si>
    <t>Calculated Reel Volume Capacity=</t>
  </si>
  <si>
    <t>%</t>
  </si>
  <si>
    <t xml:space="preserve">Capacity </t>
  </si>
  <si>
    <t>Used</t>
  </si>
  <si>
    <t>Length</t>
  </si>
  <si>
    <t>in Yds</t>
  </si>
  <si>
    <t>X sec area</t>
  </si>
  <si>
    <t>Core / Copper</t>
  </si>
  <si>
    <t>% Full Cannot Exceed 100%</t>
  </si>
  <si>
    <t>Penn 345GTI</t>
  </si>
  <si>
    <t>Line capacity</t>
  </si>
  <si>
    <t>375yds</t>
  </si>
  <si>
    <t xml:space="preserve">Line </t>
  </si>
  <si>
    <t>50lb test</t>
  </si>
  <si>
    <t>Spooled With</t>
  </si>
  <si>
    <t>300yds</t>
  </si>
  <si>
    <t>50lb power pro</t>
  </si>
  <si>
    <t>45lb copper</t>
  </si>
  <si>
    <t>20 yds</t>
  </si>
  <si>
    <t>20lb ande mono</t>
  </si>
  <si>
    <t>LINE SPEC. TABLE</t>
  </si>
  <si>
    <t>Cubic inches</t>
  </si>
  <si>
    <t>Line Capacity in Yds</t>
  </si>
  <si>
    <t>Diameter of line in Inches</t>
  </si>
  <si>
    <t>EXAMPLE DATA</t>
  </si>
  <si>
    <t>INSTRUCTIONS</t>
  </si>
  <si>
    <t>1. Enter the line capacity for your reel in the ADVERTISED REEL DATA box.</t>
  </si>
  <si>
    <t>(These numbers can usually be found on the reel)</t>
  </si>
  <si>
    <t>(Use the line diameters provided in LINE SPEC. TABLE)</t>
  </si>
  <si>
    <t>2. Enter the diameters of the lines you wish to use on your reel in the PROPOSED LINE DATA box.</t>
  </si>
  <si>
    <t>3. Enter the length of the lines you wish to place on the reel.</t>
  </si>
  <si>
    <t xml:space="preserve">    in the PROPOSED LINE LENGTH box.</t>
  </si>
  <si>
    <t>% FULL</t>
  </si>
  <si>
    <t>4. Observe how full the reel will be with the "recipe" you have chosen.</t>
  </si>
  <si>
    <t>(most reels I have tested max out between 95% - 105%)</t>
  </si>
  <si>
    <t>All reels tested had tension applied to the line while being spooled.</t>
  </si>
  <si>
    <t>Always Use Berk. Big Game line Diameters for the ADVERTISED REEL DATA box.</t>
  </si>
  <si>
    <t xml:space="preserve">Verify that different advertised line capacities give similar reel volume capacities prior to calculating.  </t>
  </si>
  <si>
    <t>This spreadsheet was created by Eric Lang  aka "Arbogaster"    email: emlpls@gmail.com</t>
  </si>
  <si>
    <t>0.028 inch Dia.</t>
  </si>
  <si>
    <t>150 yds</t>
  </si>
  <si>
    <t>LINE LENGTHS</t>
  </si>
  <si>
    <t>NOTES:</t>
  </si>
  <si>
    <t>Advertised line capacity accuracy varies from reel to reel even within manufacturers.</t>
  </si>
  <si>
    <r>
      <t xml:space="preserve">Do not modify anything in this spreadsheet that is not </t>
    </r>
    <r>
      <rPr>
        <b/>
        <sz val="10"/>
        <color indexed="48"/>
        <rFont val="Arial"/>
        <family val="2"/>
      </rPr>
      <t>BLUE</t>
    </r>
    <r>
      <rPr>
        <sz val="10"/>
        <rFont val="Arial"/>
      </rPr>
      <t xml:space="preserve"> in color.</t>
    </r>
  </si>
  <si>
    <t xml:space="preserve"> www.greatlakesfisherman.com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</si>
</sst>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7" formatCode="0.000"/>
    <numFmt numFmtId="168" formatCode="0.0"/>
  </numFmts>
  <fonts count="9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/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/>
    <xf numFmtId="0" fontId="0" fillId="3" borderId="0" xfId="0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167" fontId="0" fillId="3" borderId="8" xfId="0" applyNumberFormat="1" applyFill="1" applyBorder="1" applyAlignment="1">
      <alignment horizontal="center"/>
    </xf>
    <xf numFmtId="0" fontId="0" fillId="3" borderId="9" xfId="0" applyFill="1" applyBorder="1"/>
    <xf numFmtId="0" fontId="3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0" xfId="0" applyNumberFormat="1" applyFill="1" applyBorder="1" applyAlignment="1">
      <alignment horizontal="center"/>
    </xf>
    <xf numFmtId="168" fontId="8" fillId="3" borderId="1" xfId="0" applyNumberFormat="1" applyFont="1" applyFill="1" applyBorder="1" applyAlignment="1">
      <alignment horizontal="right"/>
    </xf>
    <xf numFmtId="0" fontId="7" fillId="3" borderId="0" xfId="0" applyFont="1" applyFill="1" applyBorder="1"/>
    <xf numFmtId="0" fontId="1" fillId="3" borderId="0" xfId="0" applyFont="1" applyFill="1" applyBorder="1"/>
    <xf numFmtId="9" fontId="0" fillId="3" borderId="0" xfId="0" applyNumberFormat="1" applyFill="1" applyBorder="1"/>
    <xf numFmtId="0" fontId="4" fillId="3" borderId="2" xfId="0" applyFont="1" applyFill="1" applyBorder="1"/>
    <xf numFmtId="167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workbookViewId="0">
      <selection activeCell="D13" sqref="D13"/>
    </sheetView>
  </sheetViews>
  <sheetFormatPr defaultRowHeight="12.75" x14ac:dyDescent="0.2"/>
  <cols>
    <col min="1" max="1" width="3.42578125" customWidth="1"/>
    <col min="2" max="2" width="14.140625" customWidth="1"/>
    <col min="4" max="4" width="14.5703125" customWidth="1"/>
    <col min="6" max="6" width="17.7109375" customWidth="1"/>
    <col min="7" max="7" width="32.140625" style="1" customWidth="1"/>
    <col min="8" max="8" width="9.140625" style="1"/>
    <col min="9" max="9" width="11.85546875" customWidth="1"/>
    <col min="10" max="10" width="9.5703125" bestFit="1" customWidth="1"/>
    <col min="11" max="11" width="5" customWidth="1"/>
    <col min="12" max="12" width="3.140625" customWidth="1"/>
    <col min="13" max="13" width="17.85546875" customWidth="1"/>
    <col min="14" max="14" width="6.42578125" customWidth="1"/>
  </cols>
  <sheetData>
    <row r="1" spans="1:38" ht="13.5" thickBot="1" x14ac:dyDescent="0.25">
      <c r="A1" s="5"/>
      <c r="B1" s="5"/>
      <c r="C1" s="5"/>
      <c r="D1" s="5"/>
      <c r="E1" s="5"/>
      <c r="F1" s="5"/>
      <c r="G1" s="17"/>
      <c r="H1" s="1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8.75" thickBot="1" x14ac:dyDescent="0.3">
      <c r="A2" s="5"/>
      <c r="B2" s="4"/>
      <c r="C2" s="4"/>
      <c r="D2" s="4"/>
      <c r="E2" s="4"/>
      <c r="F2" s="4"/>
      <c r="G2" s="18" t="s">
        <v>20</v>
      </c>
      <c r="H2" s="19"/>
      <c r="I2" s="9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thickBot="1" x14ac:dyDescent="0.3">
      <c r="A3" s="5"/>
      <c r="B3" s="6" t="s">
        <v>46</v>
      </c>
      <c r="C3" s="4"/>
      <c r="D3" s="4"/>
      <c r="E3" s="4"/>
      <c r="F3" s="4"/>
      <c r="G3" s="20" t="s">
        <v>5</v>
      </c>
      <c r="H3" s="11"/>
      <c r="I3" s="12"/>
      <c r="J3" s="4"/>
      <c r="K3" s="4"/>
      <c r="L3" s="4"/>
      <c r="M3" s="42" t="s">
        <v>42</v>
      </c>
      <c r="N3" s="8"/>
      <c r="O3" s="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3.5" thickBot="1" x14ac:dyDescent="0.25">
      <c r="A4" s="5"/>
      <c r="B4" s="7" t="s">
        <v>31</v>
      </c>
      <c r="C4" s="8"/>
      <c r="D4" s="9"/>
      <c r="E4" s="4"/>
      <c r="F4" s="4"/>
      <c r="G4" s="21" t="s">
        <v>44</v>
      </c>
      <c r="H4" s="2">
        <v>375</v>
      </c>
      <c r="I4" s="12" t="s">
        <v>1</v>
      </c>
      <c r="J4" s="4"/>
      <c r="K4" s="4"/>
      <c r="L4" s="4"/>
      <c r="M4" s="10"/>
      <c r="N4" s="4"/>
      <c r="O4" s="1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3.5" thickBot="1" x14ac:dyDescent="0.25">
      <c r="A5" s="5"/>
      <c r="B5" s="10" t="s">
        <v>32</v>
      </c>
      <c r="C5" s="11" t="s">
        <v>33</v>
      </c>
      <c r="D5" s="12"/>
      <c r="E5" s="4"/>
      <c r="F5" s="4"/>
      <c r="G5" s="21"/>
      <c r="H5" s="22"/>
      <c r="I5" s="12"/>
      <c r="J5" s="4"/>
      <c r="K5" s="4"/>
      <c r="L5" s="4"/>
      <c r="M5" s="27" t="s">
        <v>10</v>
      </c>
      <c r="N5" s="22" t="s">
        <v>11</v>
      </c>
      <c r="O5" s="29" t="s">
        <v>12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3.5" thickBot="1" x14ac:dyDescent="0.25">
      <c r="A6" s="5"/>
      <c r="B6" s="10" t="s">
        <v>34</v>
      </c>
      <c r="C6" s="11" t="s">
        <v>35</v>
      </c>
      <c r="D6" s="13" t="s">
        <v>61</v>
      </c>
      <c r="E6" s="4"/>
      <c r="F6" s="4"/>
      <c r="G6" s="21" t="s">
        <v>45</v>
      </c>
      <c r="H6" s="2">
        <v>2.8000000000000001E-2</v>
      </c>
      <c r="I6" s="12" t="s">
        <v>0</v>
      </c>
      <c r="J6" s="4"/>
      <c r="K6" s="4"/>
      <c r="L6" s="4"/>
      <c r="M6" s="10"/>
      <c r="N6" s="4"/>
      <c r="O6" s="12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">
      <c r="A7" s="5"/>
      <c r="B7" s="10"/>
      <c r="C7" s="11"/>
      <c r="D7" s="13"/>
      <c r="E7" s="4"/>
      <c r="F7" s="4"/>
      <c r="G7" s="21"/>
      <c r="H7" s="11"/>
      <c r="I7" s="12"/>
      <c r="J7" s="4"/>
      <c r="K7" s="4"/>
      <c r="L7" s="4"/>
      <c r="M7" s="10" t="s">
        <v>13</v>
      </c>
      <c r="N7" s="11">
        <v>20</v>
      </c>
      <c r="O7" s="30">
        <v>1.7999999999999999E-2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thickBot="1" x14ac:dyDescent="0.25">
      <c r="A8" s="5"/>
      <c r="B8" s="10" t="s">
        <v>36</v>
      </c>
      <c r="C8" s="11"/>
      <c r="D8" s="13"/>
      <c r="E8" s="4"/>
      <c r="F8" s="4"/>
      <c r="G8" s="23" t="s">
        <v>22</v>
      </c>
      <c r="H8" s="24">
        <f>SUM(((H6/2)^2)*3.1416*H4*36)</f>
        <v>8.3126736000000001</v>
      </c>
      <c r="I8" s="25" t="s">
        <v>43</v>
      </c>
      <c r="J8" s="4"/>
      <c r="K8" s="4"/>
      <c r="L8" s="4"/>
      <c r="M8" s="10" t="s">
        <v>13</v>
      </c>
      <c r="N8" s="11">
        <v>25</v>
      </c>
      <c r="O8" s="30">
        <v>1.9E-2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">
      <c r="A9" s="5"/>
      <c r="B9" s="10" t="s">
        <v>7</v>
      </c>
      <c r="C9" s="11" t="s">
        <v>37</v>
      </c>
      <c r="D9" s="13" t="s">
        <v>38</v>
      </c>
      <c r="E9" s="4"/>
      <c r="F9" s="4"/>
      <c r="G9" s="11"/>
      <c r="H9" s="11"/>
      <c r="I9" s="4"/>
      <c r="J9" s="4"/>
      <c r="K9" s="4"/>
      <c r="L9" s="4"/>
      <c r="M9" s="10" t="s">
        <v>13</v>
      </c>
      <c r="N9" s="11">
        <v>30</v>
      </c>
      <c r="O9" s="30">
        <v>2.1999999999999999E-2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">
      <c r="A10" s="5"/>
      <c r="B10" s="10"/>
      <c r="C10" s="11"/>
      <c r="D10" s="13"/>
      <c r="E10" s="4"/>
      <c r="F10" s="4"/>
      <c r="G10" s="26"/>
      <c r="H10" s="11"/>
      <c r="I10" s="4"/>
      <c r="J10" s="4"/>
      <c r="K10" s="4"/>
      <c r="L10" s="4"/>
      <c r="M10" s="10" t="s">
        <v>13</v>
      </c>
      <c r="N10" s="11">
        <v>40</v>
      </c>
      <c r="O10" s="30">
        <v>2.4E-2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">
      <c r="A11" s="5"/>
      <c r="B11" s="10" t="s">
        <v>29</v>
      </c>
      <c r="C11" s="11" t="s">
        <v>62</v>
      </c>
      <c r="D11" s="13" t="s">
        <v>39</v>
      </c>
      <c r="E11" s="4"/>
      <c r="F11" s="4"/>
      <c r="G11" s="11"/>
      <c r="H11" s="11"/>
      <c r="I11" s="4"/>
      <c r="J11" s="4"/>
      <c r="K11" s="4"/>
      <c r="L11" s="4"/>
      <c r="M11" s="10" t="s">
        <v>13</v>
      </c>
      <c r="N11" s="11">
        <v>50</v>
      </c>
      <c r="O11" s="30">
        <v>2.8000000000000001E-2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3.5" thickBot="1" x14ac:dyDescent="0.25">
      <c r="A12" s="5"/>
      <c r="B12" s="10"/>
      <c r="C12" s="11"/>
      <c r="D12" s="13"/>
      <c r="E12" s="4"/>
      <c r="F12" s="4"/>
      <c r="G12" s="11"/>
      <c r="H12" s="11"/>
      <c r="I12" s="4"/>
      <c r="J12" s="4"/>
      <c r="K12" s="4"/>
      <c r="L12" s="4"/>
      <c r="M12" s="10"/>
      <c r="N12" s="11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6.5" customHeight="1" thickBot="1" x14ac:dyDescent="0.3">
      <c r="A13" s="5"/>
      <c r="B13" s="14" t="s">
        <v>9</v>
      </c>
      <c r="C13" s="15" t="s">
        <v>40</v>
      </c>
      <c r="D13" s="16" t="s">
        <v>41</v>
      </c>
      <c r="E13" s="4"/>
      <c r="F13" s="4"/>
      <c r="G13" s="18" t="s">
        <v>21</v>
      </c>
      <c r="H13" s="19"/>
      <c r="I13" s="9"/>
      <c r="J13" s="4"/>
      <c r="K13" s="4"/>
      <c r="L13" s="4"/>
      <c r="M13" s="10" t="s">
        <v>14</v>
      </c>
      <c r="N13" s="11">
        <v>20</v>
      </c>
      <c r="O13" s="30">
        <v>1.7999999999999999E-2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8" x14ac:dyDescent="0.25">
      <c r="A14" s="5"/>
      <c r="B14" s="4"/>
      <c r="C14" s="4"/>
      <c r="D14" s="4"/>
      <c r="E14" s="4"/>
      <c r="F14" s="4"/>
      <c r="G14" s="20" t="s">
        <v>6</v>
      </c>
      <c r="H14" s="11"/>
      <c r="I14" s="12"/>
      <c r="J14" s="4"/>
      <c r="K14" s="4"/>
      <c r="L14" s="4"/>
      <c r="M14" s="10" t="s">
        <v>14</v>
      </c>
      <c r="N14" s="11">
        <v>25</v>
      </c>
      <c r="O14" s="43">
        <v>0.02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">
      <c r="A15" s="5"/>
      <c r="B15" s="4"/>
      <c r="C15" s="4"/>
      <c r="D15" s="4"/>
      <c r="E15" s="4"/>
      <c r="F15" s="4"/>
      <c r="G15" s="27" t="s">
        <v>2</v>
      </c>
      <c r="H15" s="11"/>
      <c r="I15" s="12"/>
      <c r="J15" s="4"/>
      <c r="K15" s="4"/>
      <c r="L15" s="4"/>
      <c r="M15" s="10" t="s">
        <v>14</v>
      </c>
      <c r="N15" s="11">
        <v>30</v>
      </c>
      <c r="O15" s="30">
        <v>2.1999999999999999E-2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">
      <c r="A16" s="5"/>
      <c r="B16" s="4"/>
      <c r="C16" s="4"/>
      <c r="D16" s="4"/>
      <c r="E16" s="4"/>
      <c r="F16" s="4"/>
      <c r="G16" s="28"/>
      <c r="H16" s="11"/>
      <c r="I16" s="12"/>
      <c r="J16" s="4"/>
      <c r="K16" s="4"/>
      <c r="L16" s="4"/>
      <c r="M16" s="10"/>
      <c r="N16" s="11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">
      <c r="A17" s="5"/>
      <c r="B17" s="4"/>
      <c r="C17" s="4"/>
      <c r="D17" s="4"/>
      <c r="E17" s="4"/>
      <c r="F17" s="4"/>
      <c r="G17" s="27" t="s">
        <v>3</v>
      </c>
      <c r="H17" s="22" t="s">
        <v>4</v>
      </c>
      <c r="I17" s="29" t="s">
        <v>28</v>
      </c>
      <c r="J17" s="4"/>
      <c r="K17" s="4"/>
      <c r="L17" s="4"/>
      <c r="M17" s="10" t="s">
        <v>15</v>
      </c>
      <c r="N17" s="11">
        <v>30</v>
      </c>
      <c r="O17" s="30">
        <v>2.8000000000000001E-2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8.75" thickBot="1" x14ac:dyDescent="0.3">
      <c r="A18" s="5"/>
      <c r="B18" s="6" t="s">
        <v>47</v>
      </c>
      <c r="C18" s="4"/>
      <c r="D18" s="4"/>
      <c r="E18" s="4"/>
      <c r="F18" s="4"/>
      <c r="G18" s="28"/>
      <c r="H18" s="11"/>
      <c r="I18" s="30"/>
      <c r="J18" s="4"/>
      <c r="K18" s="4"/>
      <c r="L18" s="4"/>
      <c r="M18" s="10" t="s">
        <v>15</v>
      </c>
      <c r="N18" s="11">
        <v>45</v>
      </c>
      <c r="O18" s="30">
        <v>3.6999999999999998E-2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3.5" thickBot="1" x14ac:dyDescent="0.25">
      <c r="A19" s="5"/>
      <c r="B19" s="4"/>
      <c r="C19" s="4"/>
      <c r="D19" s="4"/>
      <c r="E19" s="4"/>
      <c r="F19" s="4"/>
      <c r="G19" s="31" t="s">
        <v>7</v>
      </c>
      <c r="H19" s="3">
        <v>1.4E-2</v>
      </c>
      <c r="I19" s="32">
        <f>SUM(((H19/2)^2)*3.1416)</f>
        <v>1.539384E-4</v>
      </c>
      <c r="J19" s="4"/>
      <c r="K19" s="4"/>
      <c r="L19" s="4"/>
      <c r="M19" s="10" t="s">
        <v>16</v>
      </c>
      <c r="N19" s="11">
        <v>45</v>
      </c>
      <c r="O19" s="30">
        <v>3.5999999999999997E-2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3.5" thickBot="1" x14ac:dyDescent="0.25">
      <c r="A20" s="5"/>
      <c r="B20" s="4" t="s">
        <v>48</v>
      </c>
      <c r="C20" s="4"/>
      <c r="D20" s="4"/>
      <c r="E20" s="4"/>
      <c r="F20" s="4"/>
      <c r="G20" s="31"/>
      <c r="H20" s="33"/>
      <c r="I20" s="30"/>
      <c r="J20" s="4"/>
      <c r="K20" s="4"/>
      <c r="L20" s="4"/>
      <c r="M20" s="10"/>
      <c r="N20" s="11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13.5" thickBot="1" x14ac:dyDescent="0.25">
      <c r="A21" s="5"/>
      <c r="B21" s="4"/>
      <c r="C21" s="4" t="s">
        <v>49</v>
      </c>
      <c r="D21" s="4"/>
      <c r="E21" s="4"/>
      <c r="F21" s="4"/>
      <c r="G21" s="31" t="s">
        <v>8</v>
      </c>
      <c r="H21" s="3">
        <v>3.6999999999999998E-2</v>
      </c>
      <c r="I21" s="32">
        <f>SUM(((H21/2)^2)*3.1416)</f>
        <v>1.0752125999999999E-3</v>
      </c>
      <c r="J21" s="4"/>
      <c r="K21" s="4"/>
      <c r="L21" s="4"/>
      <c r="M21" s="10" t="s">
        <v>19</v>
      </c>
      <c r="N21" s="11">
        <v>18</v>
      </c>
      <c r="O21" s="43">
        <v>0.03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13.5" thickBot="1" x14ac:dyDescent="0.25">
      <c r="A22" s="5"/>
      <c r="B22" s="4"/>
      <c r="C22" s="4" t="s">
        <v>50</v>
      </c>
      <c r="D22" s="4"/>
      <c r="E22" s="4"/>
      <c r="F22" s="4"/>
      <c r="G22" s="31"/>
      <c r="H22" s="33"/>
      <c r="I22" s="30"/>
      <c r="J22" s="4"/>
      <c r="K22" s="4"/>
      <c r="L22" s="4"/>
      <c r="M22" s="10" t="s">
        <v>19</v>
      </c>
      <c r="N22" s="11">
        <v>27</v>
      </c>
      <c r="O22" s="30">
        <v>3.2000000000000001E-2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3.5" thickBot="1" x14ac:dyDescent="0.25">
      <c r="A23" s="5"/>
      <c r="B23" s="4"/>
      <c r="C23" s="4"/>
      <c r="D23" s="4"/>
      <c r="E23" s="4"/>
      <c r="F23" s="4"/>
      <c r="G23" s="34" t="s">
        <v>9</v>
      </c>
      <c r="H23" s="3">
        <v>1.7999999999999999E-2</v>
      </c>
      <c r="I23" s="35">
        <f>SUM(((H23/2)^2)*3.1416)</f>
        <v>2.5446959999999994E-4</v>
      </c>
      <c r="J23" s="4"/>
      <c r="K23" s="4"/>
      <c r="L23" s="4"/>
      <c r="M23" s="10" t="s">
        <v>19</v>
      </c>
      <c r="N23" s="11">
        <v>36</v>
      </c>
      <c r="O23" s="30">
        <v>3.3000000000000002E-2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x14ac:dyDescent="0.2">
      <c r="A24" s="5"/>
      <c r="B24" s="5"/>
      <c r="C24" s="5"/>
      <c r="D24" s="4"/>
      <c r="E24" s="4"/>
      <c r="F24" s="4"/>
      <c r="G24" s="11"/>
      <c r="H24" s="11"/>
      <c r="I24" s="11"/>
      <c r="J24" s="4"/>
      <c r="K24" s="4"/>
      <c r="L24" s="4"/>
      <c r="M24" s="10"/>
      <c r="N24" s="11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x14ac:dyDescent="0.2">
      <c r="A25" s="5"/>
      <c r="B25" s="4" t="s">
        <v>51</v>
      </c>
      <c r="C25" s="4"/>
      <c r="D25" s="4"/>
      <c r="E25" s="4"/>
      <c r="F25" s="4"/>
      <c r="G25" s="11"/>
      <c r="H25" s="11"/>
      <c r="I25" s="11"/>
      <c r="J25" s="4"/>
      <c r="K25" s="4"/>
      <c r="L25" s="4"/>
      <c r="M25" s="10" t="s">
        <v>17</v>
      </c>
      <c r="N25" s="11">
        <v>20</v>
      </c>
      <c r="O25" s="30">
        <v>1.2E-2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x14ac:dyDescent="0.2">
      <c r="A26" s="5"/>
      <c r="B26" s="4"/>
      <c r="C26" s="4" t="s">
        <v>50</v>
      </c>
      <c r="D26" s="4"/>
      <c r="E26" s="4"/>
      <c r="F26" s="4"/>
      <c r="G26" s="11"/>
      <c r="H26" s="11"/>
      <c r="I26" s="11"/>
      <c r="J26" s="4"/>
      <c r="K26" s="4"/>
      <c r="L26" s="4"/>
      <c r="M26" s="10" t="s">
        <v>17</v>
      </c>
      <c r="N26" s="11">
        <v>30</v>
      </c>
      <c r="O26" s="30">
        <v>1.7999999999999999E-2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13.5" thickBot="1" x14ac:dyDescent="0.25">
      <c r="A27" s="5"/>
      <c r="B27" s="4"/>
      <c r="C27" s="4"/>
      <c r="D27" s="4"/>
      <c r="E27" s="4"/>
      <c r="F27" s="4"/>
      <c r="G27" s="11"/>
      <c r="H27" s="11"/>
      <c r="I27" s="11"/>
      <c r="J27" s="4"/>
      <c r="K27" s="4"/>
      <c r="L27" s="4"/>
      <c r="M27" s="10" t="s">
        <v>17</v>
      </c>
      <c r="N27" s="11">
        <v>50</v>
      </c>
      <c r="O27" s="30">
        <v>2.1000000000000001E-2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8" x14ac:dyDescent="0.25">
      <c r="A28" s="5"/>
      <c r="B28" s="4" t="s">
        <v>52</v>
      </c>
      <c r="C28" s="4"/>
      <c r="D28" s="4"/>
      <c r="E28" s="4"/>
      <c r="F28" s="4"/>
      <c r="G28" s="18" t="s">
        <v>21</v>
      </c>
      <c r="H28" s="19"/>
      <c r="I28" s="36"/>
      <c r="J28" s="4"/>
      <c r="K28" s="4"/>
      <c r="L28" s="4"/>
      <c r="M28" s="10"/>
      <c r="N28" s="11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8" x14ac:dyDescent="0.25">
      <c r="A29" s="5"/>
      <c r="B29" s="4" t="s">
        <v>53</v>
      </c>
      <c r="C29" s="5"/>
      <c r="D29" s="4"/>
      <c r="E29" s="4"/>
      <c r="F29" s="4"/>
      <c r="G29" s="20" t="s">
        <v>63</v>
      </c>
      <c r="H29" s="11"/>
      <c r="I29" s="12"/>
      <c r="J29" s="22" t="s">
        <v>23</v>
      </c>
      <c r="K29" s="4"/>
      <c r="L29" s="4"/>
      <c r="M29" s="10" t="s">
        <v>18</v>
      </c>
      <c r="N29" s="11">
        <v>20</v>
      </c>
      <c r="O29" s="30">
        <v>8.9999999999999993E-3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x14ac:dyDescent="0.2">
      <c r="A30" s="5"/>
      <c r="B30" s="4"/>
      <c r="C30" s="4"/>
      <c r="D30" s="4"/>
      <c r="E30" s="4"/>
      <c r="F30" s="4"/>
      <c r="G30" s="28"/>
      <c r="H30" s="22" t="s">
        <v>26</v>
      </c>
      <c r="I30" s="12"/>
      <c r="J30" s="22" t="s">
        <v>24</v>
      </c>
      <c r="K30" s="4"/>
      <c r="L30" s="4"/>
      <c r="M30" s="10" t="s">
        <v>18</v>
      </c>
      <c r="N30" s="11">
        <v>30</v>
      </c>
      <c r="O30" s="30">
        <v>1.0999999999999999E-2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x14ac:dyDescent="0.2">
      <c r="A31" s="5"/>
      <c r="B31" s="4" t="s">
        <v>55</v>
      </c>
      <c r="C31" s="4"/>
      <c r="D31" s="4"/>
      <c r="E31" s="4"/>
      <c r="F31" s="4"/>
      <c r="G31" s="27" t="s">
        <v>3</v>
      </c>
      <c r="H31" s="22" t="s">
        <v>27</v>
      </c>
      <c r="I31" s="12"/>
      <c r="J31" s="22" t="s">
        <v>25</v>
      </c>
      <c r="K31" s="4"/>
      <c r="L31" s="4"/>
      <c r="M31" s="10" t="s">
        <v>18</v>
      </c>
      <c r="N31" s="11">
        <v>40</v>
      </c>
      <c r="O31" s="30">
        <v>1.2E-2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thickBot="1" x14ac:dyDescent="0.25">
      <c r="A32" s="5"/>
      <c r="B32" s="4"/>
      <c r="C32" s="4" t="s">
        <v>56</v>
      </c>
      <c r="D32" s="4"/>
      <c r="E32" s="4"/>
      <c r="F32" s="4"/>
      <c r="G32" s="28"/>
      <c r="H32" s="11"/>
      <c r="I32" s="30"/>
      <c r="J32" s="4"/>
      <c r="K32" s="4"/>
      <c r="L32" s="4"/>
      <c r="M32" s="14" t="s">
        <v>18</v>
      </c>
      <c r="N32" s="15">
        <v>50</v>
      </c>
      <c r="O32" s="44">
        <v>1.4E-2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thickBot="1" x14ac:dyDescent="0.25">
      <c r="A33" s="5"/>
      <c r="B33" s="4"/>
      <c r="C33" s="4"/>
      <c r="D33" s="4"/>
      <c r="E33" s="4"/>
      <c r="F33" s="4"/>
      <c r="G33" s="31" t="s">
        <v>7</v>
      </c>
      <c r="H33" s="3">
        <v>300</v>
      </c>
      <c r="I33" s="30"/>
      <c r="J33" s="37">
        <f>SUM((H33*36*I19)/H8*100)</f>
        <v>20</v>
      </c>
      <c r="K33" s="4"/>
      <c r="L33" s="4"/>
      <c r="M33" s="4"/>
      <c r="N33" s="4"/>
      <c r="O33" s="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thickBot="1" x14ac:dyDescent="0.25">
      <c r="A34" s="5"/>
      <c r="B34" s="4"/>
      <c r="C34" s="4"/>
      <c r="D34" s="4"/>
      <c r="E34" s="4"/>
      <c r="F34" s="4"/>
      <c r="G34" s="31"/>
      <c r="H34" s="33"/>
      <c r="I34" s="30"/>
      <c r="J34" s="4"/>
      <c r="K34" s="4"/>
      <c r="L34" s="4"/>
      <c r="M34" s="4"/>
      <c r="N34" s="4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thickBot="1" x14ac:dyDescent="0.25">
      <c r="A35" s="5"/>
      <c r="B35" s="4"/>
      <c r="C35" s="4"/>
      <c r="D35" s="4"/>
      <c r="E35" s="4"/>
      <c r="F35" s="4"/>
      <c r="G35" s="31" t="s">
        <v>29</v>
      </c>
      <c r="H35" s="3">
        <v>150</v>
      </c>
      <c r="I35" s="30"/>
      <c r="J35" s="37">
        <f>SUM((H35*36*I21)/H8*100)</f>
        <v>69.846938775510196</v>
      </c>
      <c r="K35" s="4"/>
      <c r="L35" s="4"/>
      <c r="M35" s="4"/>
      <c r="N35" s="4"/>
      <c r="O35" s="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thickBot="1" x14ac:dyDescent="0.25">
      <c r="A36" s="5"/>
      <c r="B36" s="4"/>
      <c r="C36" s="4"/>
      <c r="D36" s="4"/>
      <c r="E36" s="4"/>
      <c r="F36" s="4"/>
      <c r="G36" s="31"/>
      <c r="H36" s="33"/>
      <c r="I36" s="12"/>
      <c r="J36" s="4"/>
      <c r="K36" s="4"/>
      <c r="L36" s="4"/>
      <c r="M36" s="4"/>
      <c r="N36" s="4"/>
      <c r="O36" s="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thickBot="1" x14ac:dyDescent="0.25">
      <c r="A37" s="5"/>
      <c r="B37" s="4"/>
      <c r="C37" s="4"/>
      <c r="D37" s="4"/>
      <c r="E37" s="4"/>
      <c r="F37" s="4"/>
      <c r="G37" s="34" t="s">
        <v>9</v>
      </c>
      <c r="H37" s="3">
        <v>20</v>
      </c>
      <c r="I37" s="25"/>
      <c r="J37" s="37">
        <f>SUM((H37*36*I23)/H8*100)</f>
        <v>2.2040816326530606</v>
      </c>
      <c r="K37" s="4"/>
      <c r="L37" s="4"/>
      <c r="M37" s="4"/>
      <c r="N37" s="4"/>
      <c r="O37" s="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x14ac:dyDescent="0.2">
      <c r="A38" s="5"/>
      <c r="B38" s="4"/>
      <c r="C38" s="4"/>
      <c r="D38" s="4"/>
      <c r="E38" s="4"/>
      <c r="F38" s="4"/>
      <c r="G38" s="11"/>
      <c r="H38" s="11"/>
      <c r="I38" s="4"/>
      <c r="J38" s="4"/>
      <c r="K38" s="4"/>
      <c r="L38" s="4"/>
      <c r="M38" s="4"/>
      <c r="N38" s="4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thickBot="1" x14ac:dyDescent="0.25">
      <c r="A39" s="5"/>
      <c r="B39" s="4" t="s">
        <v>64</v>
      </c>
      <c r="C39" s="4"/>
      <c r="D39" s="4"/>
      <c r="E39" s="4"/>
      <c r="F39" s="4"/>
      <c r="G39" s="11"/>
      <c r="H39" s="11"/>
      <c r="I39" s="4"/>
      <c r="J39" s="4"/>
      <c r="K39" s="4"/>
      <c r="L39" s="4"/>
      <c r="M39" s="4"/>
      <c r="N39" s="4"/>
      <c r="O39" s="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6.5" thickBot="1" x14ac:dyDescent="0.3">
      <c r="A40" s="5">
        <v>1</v>
      </c>
      <c r="B40" s="4" t="s">
        <v>57</v>
      </c>
      <c r="C40" s="4"/>
      <c r="D40" s="4"/>
      <c r="E40" s="4"/>
      <c r="F40" s="4"/>
      <c r="G40" s="11"/>
      <c r="H40" s="11"/>
      <c r="I40" s="4"/>
      <c r="J40" s="38">
        <f>SUM(J33:J37)</f>
        <v>92.051020408163254</v>
      </c>
      <c r="K40" s="39" t="s">
        <v>54</v>
      </c>
      <c r="L40" s="4"/>
      <c r="M40" s="4"/>
      <c r="N40" s="4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">
      <c r="A41" s="5">
        <v>2</v>
      </c>
      <c r="B41" s="4" t="s">
        <v>66</v>
      </c>
      <c r="C41" s="4"/>
      <c r="D41" s="4"/>
      <c r="E41" s="4"/>
      <c r="F41" s="4"/>
      <c r="G41" s="11"/>
      <c r="H41" s="11"/>
      <c r="I41" s="4"/>
      <c r="J41" s="4"/>
      <c r="K41" s="4"/>
      <c r="L41" s="4"/>
      <c r="M41" s="4"/>
      <c r="N41" s="4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">
      <c r="A42" s="5">
        <v>3</v>
      </c>
      <c r="B42" s="4" t="s">
        <v>58</v>
      </c>
      <c r="C42" s="4"/>
      <c r="D42" s="4"/>
      <c r="E42" s="4"/>
      <c r="F42" s="4"/>
      <c r="G42" s="11"/>
      <c r="H42" s="11"/>
      <c r="I42" s="4"/>
      <c r="J42" s="40" t="s">
        <v>30</v>
      </c>
      <c r="K42" s="41"/>
      <c r="L42" s="4"/>
      <c r="M42" s="4"/>
      <c r="N42" s="4"/>
      <c r="O42" s="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">
      <c r="A43" s="5">
        <v>4</v>
      </c>
      <c r="B43" s="4" t="s">
        <v>65</v>
      </c>
      <c r="C43" s="4"/>
      <c r="D43" s="4"/>
      <c r="E43" s="4"/>
      <c r="F43" s="4"/>
      <c r="G43" s="11"/>
      <c r="H43" s="11"/>
      <c r="I43" s="4"/>
      <c r="J43" s="4"/>
      <c r="K43" s="4"/>
      <c r="L43" s="4"/>
      <c r="M43" s="4"/>
      <c r="N43" s="4"/>
      <c r="O43" s="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">
      <c r="A44" s="5">
        <v>5</v>
      </c>
      <c r="B44" s="4" t="s">
        <v>59</v>
      </c>
      <c r="C44" s="4"/>
      <c r="D44" s="4"/>
      <c r="E44" s="4"/>
      <c r="F44" s="4"/>
      <c r="G44" s="11"/>
      <c r="H44" s="11"/>
      <c r="I44" s="4"/>
      <c r="J44" s="4"/>
      <c r="K44" s="4"/>
      <c r="L44" s="4"/>
      <c r="M44" s="4"/>
      <c r="N44" s="4"/>
      <c r="O44" s="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">
      <c r="A45" s="5">
        <v>6</v>
      </c>
      <c r="B45" s="4" t="s">
        <v>60</v>
      </c>
      <c r="C45" s="4"/>
      <c r="D45" s="4"/>
      <c r="E45" s="4"/>
      <c r="F45" s="4"/>
      <c r="G45" s="11"/>
      <c r="H45" s="11"/>
      <c r="I45" s="4"/>
      <c r="J45" s="4"/>
      <c r="K45" s="4"/>
      <c r="L45" s="4"/>
      <c r="M45" s="4"/>
      <c r="N45" s="4"/>
      <c r="O45" s="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5" customFormat="1" x14ac:dyDescent="0.2">
      <c r="A46" s="5">
        <v>7</v>
      </c>
      <c r="B46" s="4" t="s">
        <v>67</v>
      </c>
      <c r="C46" s="4"/>
      <c r="D46" s="4"/>
      <c r="E46" s="4"/>
      <c r="F46" s="4"/>
      <c r="G46" s="11"/>
      <c r="H46" s="11"/>
      <c r="I46" s="4"/>
      <c r="J46" s="4"/>
      <c r="K46" s="4"/>
      <c r="L46" s="4"/>
      <c r="M46" s="4"/>
      <c r="N46" s="4"/>
      <c r="O46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Bruegmann</dc:creator>
  <cp:lastModifiedBy>Douglas Bruegmann</cp:lastModifiedBy>
  <dcterms:created xsi:type="dcterms:W3CDTF">2009-08-26T18:59:13Z</dcterms:created>
  <dcterms:modified xsi:type="dcterms:W3CDTF">2020-12-15T23:48:01Z</dcterms:modified>
</cp:coreProperties>
</file>